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ncu\Downloads\"/>
    </mc:Choice>
  </mc:AlternateContent>
  <xr:revisionPtr revIDLastSave="0" documentId="13_ncr:1_{0870E4CE-B798-4BAF-8B25-D952D710C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6" i="1" l="1"/>
  <c r="D56" i="1"/>
  <c r="D41" i="1"/>
  <c r="F40" i="1"/>
  <c r="E38" i="1"/>
  <c r="F37" i="1"/>
  <c r="G36" i="1"/>
  <c r="G33" i="1"/>
  <c r="G30" i="1"/>
  <c r="E29" i="1"/>
  <c r="E41" i="1" s="1"/>
  <c r="G28" i="1"/>
  <c r="G27" i="1"/>
  <c r="G25" i="1"/>
  <c r="G24" i="1"/>
  <c r="E24" i="1"/>
  <c r="G22" i="1"/>
  <c r="F21" i="1"/>
  <c r="F16" i="1"/>
  <c r="F41" i="1" s="1"/>
  <c r="D13" i="1"/>
  <c r="G29" i="1" l="1"/>
  <c r="G41" i="1" s="1"/>
  <c r="F42" i="1" s="1"/>
</calcChain>
</file>

<file path=xl/sharedStrings.xml><?xml version="1.0" encoding="utf-8"?>
<sst xmlns="http://schemas.openxmlformats.org/spreadsheetml/2006/main" count="70" uniqueCount="62">
  <si>
    <t>TRIAL BALANCE</t>
  </si>
  <si>
    <t>PARTICULARS</t>
  </si>
  <si>
    <t>Previous Year</t>
  </si>
  <si>
    <t>Current Year</t>
  </si>
  <si>
    <t xml:space="preserve">DEBIT </t>
  </si>
  <si>
    <t>CREDIT</t>
  </si>
  <si>
    <t>Administration Expenses</t>
  </si>
  <si>
    <t>Audit fee</t>
  </si>
  <si>
    <t>Accounting Charges</t>
  </si>
  <si>
    <t>Bank interest received</t>
  </si>
  <si>
    <t>Bank Charges paid</t>
  </si>
  <si>
    <t>Bank Interest paid</t>
  </si>
  <si>
    <t>Bank Balance</t>
  </si>
  <si>
    <t>Cash</t>
  </si>
  <si>
    <t>Creditors</t>
  </si>
  <si>
    <t>Deposit</t>
  </si>
  <si>
    <t>Debtors</t>
  </si>
  <si>
    <t>Depreciation</t>
  </si>
  <si>
    <t>Electricity Charges</t>
  </si>
  <si>
    <t>Furniture</t>
  </si>
  <si>
    <t>Inventory</t>
  </si>
  <si>
    <t>Manish salary payable</t>
  </si>
  <si>
    <t>Investments</t>
  </si>
  <si>
    <t>Interest from Investment</t>
  </si>
  <si>
    <t>Pramod Salary Payable</t>
  </si>
  <si>
    <t>Loan from directors</t>
  </si>
  <si>
    <t>Tarun Salary Payble</t>
  </si>
  <si>
    <t>Praveen Kumar Salary payable</t>
  </si>
  <si>
    <t>Overdraft from Canara Bank</t>
  </si>
  <si>
    <t>Paid up Share capital</t>
  </si>
  <si>
    <t>Plant and Machinery</t>
  </si>
  <si>
    <t>Professional Charges</t>
  </si>
  <si>
    <t>Professional charges payable</t>
  </si>
  <si>
    <t>Purchase</t>
  </si>
  <si>
    <t>Rent</t>
  </si>
  <si>
    <t>General Reserves</t>
  </si>
  <si>
    <t>Salary and wages</t>
  </si>
  <si>
    <t>Sale of product</t>
  </si>
  <si>
    <t>Service income</t>
  </si>
  <si>
    <t>Water charges</t>
  </si>
  <si>
    <t>Estimate as at end of current year</t>
  </si>
  <si>
    <t>S. No.</t>
  </si>
  <si>
    <t>Particulars</t>
  </si>
  <si>
    <t>% of Increase</t>
  </si>
  <si>
    <t>% of Decrease</t>
  </si>
  <si>
    <t xml:space="preserve">Sales </t>
  </si>
  <si>
    <t>Purchases</t>
  </si>
  <si>
    <t>G/P Ratio</t>
  </si>
  <si>
    <t>Service Income</t>
  </si>
  <si>
    <t>Indirect Expense</t>
  </si>
  <si>
    <t xml:space="preserve">Rent </t>
  </si>
  <si>
    <t>Audit Fee</t>
  </si>
  <si>
    <t xml:space="preserve">Other Expenses </t>
  </si>
  <si>
    <t>Loan From Directors</t>
  </si>
  <si>
    <t>Rate of Interest on Deposit 12%</t>
  </si>
  <si>
    <t>Income From Investment @20%</t>
  </si>
  <si>
    <t xml:space="preserve">Closing Balance </t>
  </si>
  <si>
    <t>Bank</t>
  </si>
  <si>
    <t>Furniture Purchased dated 12th May for Rs. 1,00,000</t>
  </si>
  <si>
    <t>Rate of Depreciation - Plant and Machinery - 15%</t>
  </si>
  <si>
    <t xml:space="preserve">                                      - Furniture                        - 10%</t>
  </si>
  <si>
    <t>Mangalore  INDUSTRIAL PRIVATE LIMTED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</si>
</sst>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Poppins"/>
    </font>
    <font>
      <b/>
      <sz val="12"/>
      <color theme="1"/>
      <name val="Poppins"/>
    </font>
    <font>
      <b/>
      <sz val="12"/>
      <color rgb="FFFFFF0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165" fontId="3" fillId="0" borderId="6" xfId="1" applyNumberFormat="1" applyFont="1" applyFill="1" applyBorder="1" applyAlignment="1">
      <alignment horizontal="center" vertical="center"/>
    </xf>
    <xf numFmtId="165" fontId="2" fillId="0" borderId="7" xfId="1" applyNumberFormat="1" applyFont="1" applyFill="1" applyBorder="1" applyAlignment="1">
      <alignment vertical="center"/>
    </xf>
    <xf numFmtId="165" fontId="2" fillId="0" borderId="8" xfId="1" applyNumberFormat="1" applyFont="1" applyFill="1" applyBorder="1" applyAlignment="1">
      <alignment vertical="center"/>
    </xf>
    <xf numFmtId="165" fontId="2" fillId="0" borderId="0" xfId="1" applyNumberFormat="1" applyFont="1" applyFill="1" applyBorder="1" applyAlignment="1">
      <alignment vertical="center"/>
    </xf>
    <xf numFmtId="165" fontId="3" fillId="0" borderId="6" xfId="1" applyNumberFormat="1" applyFont="1" applyFill="1" applyBorder="1" applyAlignment="1">
      <alignment vertical="center"/>
    </xf>
    <xf numFmtId="165" fontId="3" fillId="0" borderId="3" xfId="1" applyNumberFormat="1" applyFont="1" applyFill="1" applyBorder="1" applyAlignment="1">
      <alignment vertical="center"/>
    </xf>
    <xf numFmtId="165" fontId="3" fillId="0" borderId="4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1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vertical="center"/>
    </xf>
    <xf numFmtId="9" fontId="2" fillId="0" borderId="7" xfId="2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9" fontId="2" fillId="0" borderId="7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vertical="center"/>
    </xf>
    <xf numFmtId="166" fontId="2" fillId="0" borderId="7" xfId="1" applyNumberFormat="1" applyFont="1" applyFill="1" applyBorder="1" applyAlignment="1">
      <alignment horizontal="center" vertical="center"/>
    </xf>
    <xf numFmtId="165" fontId="2" fillId="0" borderId="11" xfId="1" applyNumberFormat="1" applyFont="1" applyFill="1" applyBorder="1" applyAlignment="1">
      <alignment vertical="center"/>
    </xf>
    <xf numFmtId="165" fontId="2" fillId="0" borderId="12" xfId="1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4" fillId="2" borderId="2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horizontal="center" vertical="center"/>
    </xf>
    <xf numFmtId="165" fontId="4" fillId="2" borderId="6" xfId="1" applyNumberFormat="1" applyFont="1" applyFill="1" applyBorder="1" applyAlignment="1">
      <alignment horizontal="center" vertical="center"/>
    </xf>
    <xf numFmtId="165" fontId="2" fillId="0" borderId="7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4" fillId="2" borderId="6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right" vertical="center"/>
    </xf>
    <xf numFmtId="165" fontId="2" fillId="0" borderId="10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2" borderId="5" xfId="1" applyNumberFormat="1" applyFont="1" applyFill="1" applyBorder="1" applyAlignment="1">
      <alignment horizontal="center" vertical="center" wrapText="1"/>
    </xf>
    <xf numFmtId="165" fontId="2" fillId="0" borderId="9" xfId="1" applyNumberFormat="1" applyFont="1" applyFill="1" applyBorder="1" applyAlignment="1">
      <alignment horizontal="left" vertical="center"/>
    </xf>
    <xf numFmtId="165" fontId="2" fillId="0" borderId="0" xfId="1" applyNumberFormat="1" applyFont="1" applyFill="1" applyBorder="1" applyAlignment="1">
      <alignment horizontal="left" vertical="center"/>
    </xf>
    <xf numFmtId="165" fontId="2" fillId="0" borderId="8" xfId="1" applyNumberFormat="1" applyFont="1" applyFill="1" applyBorder="1" applyAlignment="1">
      <alignment horizontal="left" vertical="center"/>
    </xf>
    <xf numFmtId="165" fontId="2" fillId="0" borderId="13" xfId="1" applyNumberFormat="1" applyFont="1" applyFill="1" applyBorder="1" applyAlignment="1">
      <alignment horizontal="left" vertical="center"/>
    </xf>
    <xf numFmtId="165" fontId="2" fillId="0" borderId="14" xfId="1" applyNumberFormat="1" applyFont="1" applyFill="1" applyBorder="1" applyAlignment="1">
      <alignment horizontal="left" vertical="center"/>
    </xf>
    <xf numFmtId="165" fontId="2" fillId="0" borderId="15" xfId="1" applyNumberFormat="1" applyFont="1" applyFill="1" applyBorder="1" applyAlignment="1">
      <alignment horizontal="left" vertical="center"/>
    </xf>
    <xf numFmtId="165" fontId="2" fillId="0" borderId="9" xfId="1" applyNumberFormat="1" applyFont="1" applyFill="1" applyBorder="1" applyAlignment="1">
      <alignment horizontal="left" vertical="center" indent="2"/>
    </xf>
    <xf numFmtId="165" fontId="2" fillId="0" borderId="0" xfId="1" applyNumberFormat="1" applyFont="1" applyFill="1" applyBorder="1" applyAlignment="1">
      <alignment horizontal="left" vertical="center" indent="2"/>
    </xf>
    <xf numFmtId="165" fontId="2" fillId="0" borderId="8" xfId="1" applyNumberFormat="1" applyFont="1" applyFill="1" applyBorder="1" applyAlignment="1">
      <alignment horizontal="left" vertical="center" indent="2"/>
    </xf>
    <xf numFmtId="165" fontId="4" fillId="2" borderId="2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6"/>
  <sheetViews>
    <sheetView showGridLines="0" tabSelected="1" workbookViewId="0">
      <selection activeCell="J4" sqref="J4"/>
    </sheetView>
  </sheetViews>
  <sheetFormatPr defaultColWidth="9.109375" defaultRowHeight="24" x14ac:dyDescent="0.3"/>
  <cols>
    <col min="1" max="1" width="1.77734375" style="1" customWidth="1"/>
    <col min="2" max="2" width="6.21875" style="26" customWidth="1"/>
    <col min="3" max="3" width="38.44140625" style="1" bestFit="1" customWidth="1"/>
    <col min="4" max="4" width="18.5546875" style="1" bestFit="1" customWidth="1"/>
    <col min="5" max="5" width="19.44140625" style="1" bestFit="1" customWidth="1"/>
    <col min="6" max="7" width="14.44140625" style="1" bestFit="1" customWidth="1"/>
    <col min="8" max="8" width="1.77734375" style="1" customWidth="1"/>
    <col min="9" max="16384" width="9.109375" style="1"/>
  </cols>
  <sheetData>
    <row r="2" spans="2:7" x14ac:dyDescent="0.3">
      <c r="B2" s="34" t="s">
        <v>61</v>
      </c>
      <c r="C2" s="34"/>
      <c r="D2" s="34"/>
      <c r="E2" s="34"/>
      <c r="F2" s="34"/>
      <c r="G2" s="34"/>
    </row>
    <row r="3" spans="2:7" x14ac:dyDescent="0.3">
      <c r="B3" s="34" t="s">
        <v>0</v>
      </c>
      <c r="C3" s="34"/>
      <c r="D3" s="34"/>
      <c r="E3" s="34"/>
      <c r="F3" s="34"/>
      <c r="G3" s="34"/>
    </row>
    <row r="4" spans="2:7" ht="9" customHeight="1" x14ac:dyDescent="0.3">
      <c r="B4" s="20"/>
      <c r="C4" s="20"/>
      <c r="D4" s="20"/>
      <c r="E4" s="20"/>
      <c r="F4" s="20"/>
      <c r="G4" s="20"/>
    </row>
    <row r="5" spans="2:7" ht="24" customHeight="1" x14ac:dyDescent="0.3">
      <c r="B5" s="35" t="s">
        <v>41</v>
      </c>
      <c r="C5" s="49" t="s">
        <v>1</v>
      </c>
      <c r="D5" s="46" t="s">
        <v>2</v>
      </c>
      <c r="E5" s="48"/>
      <c r="F5" s="47" t="s">
        <v>3</v>
      </c>
      <c r="G5" s="48"/>
    </row>
    <row r="6" spans="2:7" x14ac:dyDescent="0.3">
      <c r="B6" s="36"/>
      <c r="C6" s="50"/>
      <c r="D6" s="24" t="s">
        <v>4</v>
      </c>
      <c r="E6" s="22" t="s">
        <v>5</v>
      </c>
      <c r="F6" s="23" t="s">
        <v>4</v>
      </c>
      <c r="G6" s="24" t="s">
        <v>5</v>
      </c>
    </row>
    <row r="7" spans="2:7" x14ac:dyDescent="0.3">
      <c r="B7" s="25"/>
      <c r="C7" s="5" t="s">
        <v>6</v>
      </c>
      <c r="D7" s="3">
        <v>125680</v>
      </c>
      <c r="E7" s="4"/>
      <c r="F7" s="5">
        <v>126530</v>
      </c>
      <c r="G7" s="3"/>
    </row>
    <row r="8" spans="2:7" x14ac:dyDescent="0.3">
      <c r="B8" s="25"/>
      <c r="C8" s="5" t="s">
        <v>7</v>
      </c>
      <c r="D8" s="3">
        <v>55800</v>
      </c>
      <c r="E8" s="4"/>
      <c r="F8" s="5">
        <v>56800</v>
      </c>
      <c r="G8" s="3"/>
    </row>
    <row r="9" spans="2:7" x14ac:dyDescent="0.3">
      <c r="B9" s="25"/>
      <c r="C9" s="5" t="s">
        <v>8</v>
      </c>
      <c r="D9" s="3">
        <v>32500</v>
      </c>
      <c r="E9" s="4"/>
      <c r="F9" s="5">
        <v>34500</v>
      </c>
      <c r="G9" s="3"/>
    </row>
    <row r="10" spans="2:7" x14ac:dyDescent="0.3">
      <c r="B10" s="25"/>
      <c r="C10" s="5" t="s">
        <v>9</v>
      </c>
      <c r="D10" s="3"/>
      <c r="E10" s="4">
        <v>15680</v>
      </c>
      <c r="F10" s="5"/>
      <c r="G10" s="3">
        <v>15720</v>
      </c>
    </row>
    <row r="11" spans="2:7" x14ac:dyDescent="0.3">
      <c r="B11" s="25"/>
      <c r="C11" s="5" t="s">
        <v>10</v>
      </c>
      <c r="D11" s="3">
        <v>12386</v>
      </c>
      <c r="E11" s="4"/>
      <c r="F11" s="5">
        <v>12780</v>
      </c>
      <c r="G11" s="3"/>
    </row>
    <row r="12" spans="2:7" x14ac:dyDescent="0.3">
      <c r="B12" s="25"/>
      <c r="C12" s="5" t="s">
        <v>11</v>
      </c>
      <c r="D12" s="3">
        <v>25680</v>
      </c>
      <c r="E12" s="4"/>
      <c r="F12" s="5">
        <v>26200</v>
      </c>
      <c r="G12" s="3"/>
    </row>
    <row r="13" spans="2:7" x14ac:dyDescent="0.3">
      <c r="B13" s="25"/>
      <c r="C13" s="5" t="s">
        <v>12</v>
      </c>
      <c r="D13" s="3">
        <f>158960+44011</f>
        <v>202971</v>
      </c>
      <c r="E13" s="4"/>
      <c r="F13" s="5">
        <v>315620</v>
      </c>
      <c r="G13" s="3"/>
    </row>
    <row r="14" spans="2:7" x14ac:dyDescent="0.3">
      <c r="B14" s="25"/>
      <c r="C14" s="5" t="s">
        <v>13</v>
      </c>
      <c r="D14" s="3">
        <v>35630</v>
      </c>
      <c r="E14" s="4"/>
      <c r="F14" s="5">
        <v>46340</v>
      </c>
      <c r="G14" s="3"/>
    </row>
    <row r="15" spans="2:7" x14ac:dyDescent="0.3">
      <c r="B15" s="25"/>
      <c r="C15" s="5" t="s">
        <v>14</v>
      </c>
      <c r="D15" s="3"/>
      <c r="E15" s="4">
        <v>636450</v>
      </c>
      <c r="F15" s="5"/>
      <c r="G15" s="3">
        <v>609510</v>
      </c>
    </row>
    <row r="16" spans="2:7" x14ac:dyDescent="0.3">
      <c r="B16" s="25"/>
      <c r="C16" s="5" t="s">
        <v>15</v>
      </c>
      <c r="D16" s="3">
        <v>650000</v>
      </c>
      <c r="E16" s="4"/>
      <c r="F16" s="5">
        <f>+D16</f>
        <v>650000</v>
      </c>
      <c r="G16" s="3"/>
    </row>
    <row r="17" spans="2:7" x14ac:dyDescent="0.3">
      <c r="B17" s="25"/>
      <c r="C17" s="5" t="s">
        <v>16</v>
      </c>
      <c r="D17" s="3">
        <v>726350</v>
      </c>
      <c r="E17" s="4"/>
      <c r="F17" s="5">
        <v>856120</v>
      </c>
      <c r="G17" s="3"/>
    </row>
    <row r="18" spans="2:7" x14ac:dyDescent="0.3">
      <c r="B18" s="25"/>
      <c r="C18" s="5" t="s">
        <v>17</v>
      </c>
      <c r="D18" s="3">
        <v>37500</v>
      </c>
      <c r="E18" s="4"/>
      <c r="F18" s="5">
        <v>69320</v>
      </c>
      <c r="G18" s="3"/>
    </row>
    <row r="19" spans="2:7" x14ac:dyDescent="0.3">
      <c r="B19" s="25"/>
      <c r="C19" s="5" t="s">
        <v>18</v>
      </c>
      <c r="D19" s="3">
        <v>12638</v>
      </c>
      <c r="E19" s="4"/>
      <c r="F19" s="5">
        <v>14580</v>
      </c>
      <c r="G19" s="3"/>
    </row>
    <row r="20" spans="2:7" x14ac:dyDescent="0.3">
      <c r="B20" s="25"/>
      <c r="C20" s="5" t="s">
        <v>19</v>
      </c>
      <c r="D20" s="3">
        <v>253800</v>
      </c>
      <c r="E20" s="4"/>
      <c r="F20" s="5">
        <v>343230</v>
      </c>
      <c r="G20" s="3"/>
    </row>
    <row r="21" spans="2:7" x14ac:dyDescent="0.3">
      <c r="B21" s="25"/>
      <c r="C21" s="5" t="s">
        <v>20</v>
      </c>
      <c r="D21" s="3">
        <v>1082350</v>
      </c>
      <c r="E21" s="4"/>
      <c r="F21" s="5">
        <f>946710+67300</f>
        <v>1014010</v>
      </c>
      <c r="G21" s="3"/>
    </row>
    <row r="22" spans="2:7" x14ac:dyDescent="0.3">
      <c r="B22" s="25"/>
      <c r="C22" s="5" t="s">
        <v>21</v>
      </c>
      <c r="D22" s="3"/>
      <c r="E22" s="4">
        <v>35000</v>
      </c>
      <c r="F22" s="5"/>
      <c r="G22" s="3">
        <f>+E22</f>
        <v>35000</v>
      </c>
    </row>
    <row r="23" spans="2:7" x14ac:dyDescent="0.3">
      <c r="B23" s="25"/>
      <c r="C23" s="5" t="s">
        <v>22</v>
      </c>
      <c r="D23" s="3">
        <v>600000</v>
      </c>
      <c r="E23" s="4"/>
      <c r="F23" s="5">
        <v>720000</v>
      </c>
      <c r="G23" s="3"/>
    </row>
    <row r="24" spans="2:7" x14ac:dyDescent="0.3">
      <c r="B24" s="25"/>
      <c r="C24" s="5" t="s">
        <v>23</v>
      </c>
      <c r="D24" s="3"/>
      <c r="E24" s="4">
        <f>+D23*12%</f>
        <v>72000</v>
      </c>
      <c r="F24" s="5"/>
      <c r="G24" s="3">
        <f>+F23*12%</f>
        <v>86400</v>
      </c>
    </row>
    <row r="25" spans="2:7" x14ac:dyDescent="0.3">
      <c r="B25" s="25"/>
      <c r="C25" s="5" t="s">
        <v>24</v>
      </c>
      <c r="D25" s="3"/>
      <c r="E25" s="4">
        <v>25000</v>
      </c>
      <c r="F25" s="5"/>
      <c r="G25" s="3">
        <f>+E25</f>
        <v>25000</v>
      </c>
    </row>
    <row r="26" spans="2:7" x14ac:dyDescent="0.3">
      <c r="B26" s="25"/>
      <c r="C26" s="5" t="s">
        <v>25</v>
      </c>
      <c r="D26" s="3"/>
      <c r="E26" s="4">
        <v>320000</v>
      </c>
      <c r="F26" s="5"/>
      <c r="G26" s="3">
        <v>350000</v>
      </c>
    </row>
    <row r="27" spans="2:7" x14ac:dyDescent="0.3">
      <c r="B27" s="25"/>
      <c r="C27" s="5" t="s">
        <v>26</v>
      </c>
      <c r="D27" s="3"/>
      <c r="E27" s="4">
        <v>25000</v>
      </c>
      <c r="F27" s="5"/>
      <c r="G27" s="3">
        <f>+E27</f>
        <v>25000</v>
      </c>
    </row>
    <row r="28" spans="2:7" x14ac:dyDescent="0.3">
      <c r="B28" s="25"/>
      <c r="C28" s="5" t="s">
        <v>27</v>
      </c>
      <c r="D28" s="3"/>
      <c r="E28" s="4">
        <v>30000</v>
      </c>
      <c r="F28" s="5"/>
      <c r="G28" s="3">
        <f>+E28</f>
        <v>30000</v>
      </c>
    </row>
    <row r="29" spans="2:7" x14ac:dyDescent="0.3">
      <c r="B29" s="25"/>
      <c r="C29" s="5" t="s">
        <v>28</v>
      </c>
      <c r="D29" s="3"/>
      <c r="E29" s="4">
        <f>550300-72000</f>
        <v>478300</v>
      </c>
      <c r="F29" s="5"/>
      <c r="G29" s="3">
        <f>+E29</f>
        <v>478300</v>
      </c>
    </row>
    <row r="30" spans="2:7" x14ac:dyDescent="0.3">
      <c r="B30" s="25"/>
      <c r="C30" s="5" t="s">
        <v>29</v>
      </c>
      <c r="D30" s="3"/>
      <c r="E30" s="4">
        <v>1000000</v>
      </c>
      <c r="F30" s="5"/>
      <c r="G30" s="3">
        <f>+E30</f>
        <v>1000000</v>
      </c>
    </row>
    <row r="31" spans="2:7" x14ac:dyDescent="0.3">
      <c r="B31" s="25"/>
      <c r="C31" s="5" t="s">
        <v>30</v>
      </c>
      <c r="D31" s="3">
        <v>212500</v>
      </c>
      <c r="E31" s="4"/>
      <c r="F31" s="5">
        <v>281250</v>
      </c>
      <c r="G31" s="3"/>
    </row>
    <row r="32" spans="2:7" x14ac:dyDescent="0.3">
      <c r="B32" s="25"/>
      <c r="C32" s="5" t="s">
        <v>31</v>
      </c>
      <c r="D32" s="3">
        <v>75630</v>
      </c>
      <c r="E32" s="4"/>
      <c r="F32" s="5">
        <v>75000</v>
      </c>
      <c r="G32" s="3"/>
    </row>
    <row r="33" spans="2:7" x14ac:dyDescent="0.3">
      <c r="B33" s="25"/>
      <c r="C33" s="5" t="s">
        <v>32</v>
      </c>
      <c r="D33" s="3"/>
      <c r="E33" s="4">
        <v>75630</v>
      </c>
      <c r="F33" s="5"/>
      <c r="G33" s="3">
        <f>+F32</f>
        <v>75000</v>
      </c>
    </row>
    <row r="34" spans="2:7" x14ac:dyDescent="0.3">
      <c r="B34" s="25"/>
      <c r="C34" s="5" t="s">
        <v>33</v>
      </c>
      <c r="D34" s="3">
        <v>3563250</v>
      </c>
      <c r="E34" s="4"/>
      <c r="F34" s="5">
        <v>3479510</v>
      </c>
      <c r="G34" s="3"/>
    </row>
    <row r="35" spans="2:7" x14ac:dyDescent="0.3">
      <c r="B35" s="25"/>
      <c r="C35" s="5" t="s">
        <v>34</v>
      </c>
      <c r="D35" s="3">
        <v>240000</v>
      </c>
      <c r="E35" s="4"/>
      <c r="F35" s="5">
        <v>264000</v>
      </c>
      <c r="G35" s="3"/>
    </row>
    <row r="36" spans="2:7" x14ac:dyDescent="0.3">
      <c r="B36" s="25"/>
      <c r="C36" s="5" t="s">
        <v>35</v>
      </c>
      <c r="D36" s="3"/>
      <c r="E36" s="4">
        <v>150000</v>
      </c>
      <c r="F36" s="5"/>
      <c r="G36" s="3">
        <f>+E36</f>
        <v>150000</v>
      </c>
    </row>
    <row r="37" spans="2:7" x14ac:dyDescent="0.3">
      <c r="B37" s="25"/>
      <c r="C37" s="5" t="s">
        <v>36</v>
      </c>
      <c r="D37" s="3">
        <v>640000</v>
      </c>
      <c r="E37" s="4"/>
      <c r="F37" s="5">
        <f>D37*106%</f>
        <v>678400</v>
      </c>
      <c r="G37" s="3"/>
    </row>
    <row r="38" spans="2:7" x14ac:dyDescent="0.3">
      <c r="B38" s="25"/>
      <c r="C38" s="5" t="s">
        <v>37</v>
      </c>
      <c r="D38" s="3"/>
      <c r="E38" s="4">
        <f>7268350-1900000</f>
        <v>5368350</v>
      </c>
      <c r="F38" s="5"/>
      <c r="G38" s="3">
        <v>5635230</v>
      </c>
    </row>
    <row r="39" spans="2:7" x14ac:dyDescent="0.3">
      <c r="B39" s="25"/>
      <c r="C39" s="5" t="s">
        <v>38</v>
      </c>
      <c r="D39" s="3"/>
      <c r="E39" s="4">
        <v>365890</v>
      </c>
      <c r="F39" s="5"/>
      <c r="G39" s="3">
        <v>562520</v>
      </c>
    </row>
    <row r="40" spans="2:7" x14ac:dyDescent="0.3">
      <c r="B40" s="25"/>
      <c r="C40" s="5" t="s">
        <v>39</v>
      </c>
      <c r="D40" s="3">
        <v>12635</v>
      </c>
      <c r="E40" s="4"/>
      <c r="F40" s="5">
        <f>13410+80</f>
        <v>13490</v>
      </c>
      <c r="G40" s="3"/>
    </row>
    <row r="41" spans="2:7" s="9" customFormat="1" x14ac:dyDescent="0.3">
      <c r="B41" s="2"/>
      <c r="C41" s="8"/>
      <c r="D41" s="6">
        <f>SUM(D7:D40)</f>
        <v>8597300</v>
      </c>
      <c r="E41" s="7">
        <f>SUM(E7:E40)</f>
        <v>8597300</v>
      </c>
      <c r="F41" s="8">
        <f>SUM(F7:F40)</f>
        <v>9077680</v>
      </c>
      <c r="G41" s="6">
        <f>SUM(G7:G40)</f>
        <v>9077680</v>
      </c>
    </row>
    <row r="42" spans="2:7" ht="9" customHeight="1" x14ac:dyDescent="0.3">
      <c r="F42" s="10">
        <f>+F41-G41</f>
        <v>0</v>
      </c>
    </row>
    <row r="43" spans="2:7" ht="9" customHeight="1" x14ac:dyDescent="0.3">
      <c r="F43" s="10"/>
    </row>
    <row r="44" spans="2:7" x14ac:dyDescent="0.3">
      <c r="B44" s="46" t="s">
        <v>40</v>
      </c>
      <c r="C44" s="47"/>
      <c r="D44" s="47"/>
      <c r="E44" s="48"/>
    </row>
    <row r="45" spans="2:7" s="26" customFormat="1" ht="48" x14ac:dyDescent="0.3">
      <c r="B45" s="27" t="s">
        <v>41</v>
      </c>
      <c r="C45" s="21" t="s">
        <v>42</v>
      </c>
      <c r="D45" s="24" t="s">
        <v>43</v>
      </c>
      <c r="E45" s="24" t="s">
        <v>44</v>
      </c>
    </row>
    <row r="46" spans="2:7" x14ac:dyDescent="0.3">
      <c r="B46" s="11">
        <v>1</v>
      </c>
      <c r="C46" s="12" t="s">
        <v>45</v>
      </c>
      <c r="D46" s="13">
        <v>0.1</v>
      </c>
      <c r="E46" s="3"/>
    </row>
    <row r="47" spans="2:7" x14ac:dyDescent="0.3">
      <c r="B47" s="14">
        <v>2</v>
      </c>
      <c r="C47" s="12" t="s">
        <v>46</v>
      </c>
      <c r="D47" s="3"/>
      <c r="E47" s="13">
        <v>0.05</v>
      </c>
    </row>
    <row r="48" spans="2:7" x14ac:dyDescent="0.3">
      <c r="B48" s="14">
        <v>3</v>
      </c>
      <c r="C48" s="12" t="s">
        <v>47</v>
      </c>
      <c r="D48" s="15">
        <v>0.35</v>
      </c>
      <c r="E48" s="13"/>
    </row>
    <row r="49" spans="2:5" x14ac:dyDescent="0.3">
      <c r="B49" s="14">
        <v>4</v>
      </c>
      <c r="C49" s="12" t="s">
        <v>48</v>
      </c>
      <c r="D49" s="13">
        <v>0.06</v>
      </c>
      <c r="E49" s="3"/>
    </row>
    <row r="50" spans="2:5" x14ac:dyDescent="0.3">
      <c r="B50" s="14">
        <v>5</v>
      </c>
      <c r="C50" s="12" t="s">
        <v>16</v>
      </c>
      <c r="D50" s="13">
        <v>0.22</v>
      </c>
      <c r="E50" s="3"/>
    </row>
    <row r="51" spans="2:5" x14ac:dyDescent="0.3">
      <c r="B51" s="14">
        <v>6</v>
      </c>
      <c r="C51" s="12" t="s">
        <v>14</v>
      </c>
      <c r="D51" s="3"/>
      <c r="E51" s="15">
        <v>2.5000000000000001E-2</v>
      </c>
    </row>
    <row r="52" spans="2:5" x14ac:dyDescent="0.3">
      <c r="B52" s="14">
        <v>7</v>
      </c>
      <c r="C52" s="16" t="s">
        <v>49</v>
      </c>
      <c r="D52" s="3"/>
      <c r="E52" s="15"/>
    </row>
    <row r="53" spans="2:5" x14ac:dyDescent="0.3">
      <c r="B53" s="25"/>
      <c r="C53" s="12" t="s">
        <v>50</v>
      </c>
      <c r="D53" s="15">
        <v>0.05</v>
      </c>
      <c r="E53" s="3"/>
    </row>
    <row r="54" spans="2:5" x14ac:dyDescent="0.3">
      <c r="B54" s="25"/>
      <c r="C54" s="12" t="s">
        <v>6</v>
      </c>
      <c r="D54" s="17">
        <v>2.5000000000000001E-2</v>
      </c>
      <c r="E54" s="3"/>
    </row>
    <row r="55" spans="2:5" x14ac:dyDescent="0.3">
      <c r="B55" s="25"/>
      <c r="C55" s="12" t="s">
        <v>51</v>
      </c>
      <c r="D55" s="15">
        <v>0.05</v>
      </c>
      <c r="E55" s="3"/>
    </row>
    <row r="56" spans="2:5" x14ac:dyDescent="0.3">
      <c r="B56" s="25"/>
      <c r="C56" s="12" t="s">
        <v>8</v>
      </c>
      <c r="D56" s="15">
        <f>+D55</f>
        <v>0.05</v>
      </c>
      <c r="E56" s="3"/>
    </row>
    <row r="57" spans="2:5" x14ac:dyDescent="0.3">
      <c r="B57" s="25"/>
      <c r="C57" s="12" t="s">
        <v>52</v>
      </c>
      <c r="D57" s="15">
        <v>0.05</v>
      </c>
      <c r="E57" s="3"/>
    </row>
    <row r="58" spans="2:5" x14ac:dyDescent="0.3">
      <c r="B58" s="28">
        <v>8</v>
      </c>
      <c r="C58" s="12" t="s">
        <v>53</v>
      </c>
      <c r="D58" s="13">
        <v>0.05</v>
      </c>
      <c r="E58" s="3"/>
    </row>
    <row r="59" spans="2:5" x14ac:dyDescent="0.3">
      <c r="B59" s="28">
        <v>9</v>
      </c>
      <c r="C59" s="40" t="s">
        <v>58</v>
      </c>
      <c r="D59" s="41"/>
      <c r="E59" s="42"/>
    </row>
    <row r="60" spans="2:5" x14ac:dyDescent="0.3">
      <c r="B60" s="28">
        <v>10</v>
      </c>
      <c r="C60" s="37" t="s">
        <v>54</v>
      </c>
      <c r="D60" s="38"/>
      <c r="E60" s="39"/>
    </row>
    <row r="61" spans="2:5" x14ac:dyDescent="0.3">
      <c r="B61" s="28">
        <v>11</v>
      </c>
      <c r="C61" s="37" t="s">
        <v>55</v>
      </c>
      <c r="D61" s="38"/>
      <c r="E61" s="39"/>
    </row>
    <row r="62" spans="2:5" x14ac:dyDescent="0.3">
      <c r="B62" s="28">
        <v>12</v>
      </c>
      <c r="C62" s="37" t="s">
        <v>59</v>
      </c>
      <c r="D62" s="38"/>
      <c r="E62" s="39"/>
    </row>
    <row r="63" spans="2:5" x14ac:dyDescent="0.3">
      <c r="B63" s="28"/>
      <c r="C63" s="43" t="s">
        <v>60</v>
      </c>
      <c r="D63" s="44"/>
      <c r="E63" s="45"/>
    </row>
    <row r="64" spans="2:5" x14ac:dyDescent="0.3">
      <c r="B64" s="28">
        <v>13</v>
      </c>
      <c r="C64" s="37" t="s">
        <v>56</v>
      </c>
      <c r="D64" s="38"/>
      <c r="E64" s="39"/>
    </row>
    <row r="65" spans="2:6" x14ac:dyDescent="0.3">
      <c r="B65" s="29"/>
      <c r="C65" s="30" t="s">
        <v>57</v>
      </c>
      <c r="D65" s="5">
        <v>621558</v>
      </c>
      <c r="E65" s="4"/>
    </row>
    <row r="66" spans="2:6" x14ac:dyDescent="0.3">
      <c r="B66" s="31"/>
      <c r="C66" s="32" t="s">
        <v>13</v>
      </c>
      <c r="D66" s="18">
        <f>+G14</f>
        <v>0</v>
      </c>
      <c r="E66" s="19"/>
    </row>
    <row r="67" spans="2:6" x14ac:dyDescent="0.3">
      <c r="B67" s="33"/>
      <c r="C67" s="5"/>
      <c r="D67" s="5"/>
      <c r="E67" s="5"/>
    </row>
    <row r="68" spans="2:6" x14ac:dyDescent="0.3">
      <c r="C68" s="5"/>
      <c r="D68" s="5"/>
      <c r="E68" s="5"/>
      <c r="F68" s="5"/>
    </row>
    <row r="69" spans="2:6" x14ac:dyDescent="0.3">
      <c r="C69" s="5"/>
      <c r="D69" s="5"/>
      <c r="E69" s="5"/>
      <c r="F69" s="5"/>
    </row>
    <row r="70" spans="2:6" x14ac:dyDescent="0.3">
      <c r="C70" s="5"/>
      <c r="D70" s="5"/>
      <c r="E70" s="5"/>
      <c r="F70" s="5"/>
    </row>
    <row r="71" spans="2:6" x14ac:dyDescent="0.3">
      <c r="C71" s="5"/>
      <c r="D71" s="5"/>
      <c r="E71" s="5"/>
      <c r="F71" s="5"/>
    </row>
    <row r="72" spans="2:6" x14ac:dyDescent="0.3">
      <c r="C72" s="5"/>
      <c r="D72" s="5"/>
      <c r="E72" s="5"/>
      <c r="F72" s="5"/>
    </row>
    <row r="73" spans="2:6" x14ac:dyDescent="0.3">
      <c r="C73" s="5"/>
      <c r="D73" s="5"/>
      <c r="E73" s="5"/>
      <c r="F73" s="5"/>
    </row>
    <row r="74" spans="2:6" x14ac:dyDescent="0.3">
      <c r="C74" s="5"/>
      <c r="D74" s="5"/>
      <c r="E74" s="5"/>
      <c r="F74" s="5"/>
    </row>
    <row r="75" spans="2:6" x14ac:dyDescent="0.3">
      <c r="C75" s="5"/>
      <c r="D75" s="5"/>
      <c r="E75" s="5"/>
      <c r="F75" s="5"/>
    </row>
    <row r="76" spans="2:6" x14ac:dyDescent="0.3">
      <c r="C76" s="5"/>
      <c r="D76" s="5"/>
      <c r="E76" s="5"/>
      <c r="F76" s="5"/>
    </row>
  </sheetData>
  <mergeCells count="13">
    <mergeCell ref="B2:G2"/>
    <mergeCell ref="B3:G3"/>
    <mergeCell ref="B5:B6"/>
    <mergeCell ref="C64:E64"/>
    <mergeCell ref="C59:E59"/>
    <mergeCell ref="C60:E60"/>
    <mergeCell ref="C61:E61"/>
    <mergeCell ref="C62:E62"/>
    <mergeCell ref="C63:E63"/>
    <mergeCell ref="B44:E44"/>
    <mergeCell ref="C5:C6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Pavan Akhil B</dc:creator>
  <cp:lastModifiedBy>Fincurious 2025</cp:lastModifiedBy>
  <dcterms:created xsi:type="dcterms:W3CDTF">2015-06-05T18:17:20Z</dcterms:created>
  <dcterms:modified xsi:type="dcterms:W3CDTF">2026-03-18T07:19:56Z</dcterms:modified>
</cp:coreProperties>
</file>